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20" windowHeight="805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Area" localSheetId="0">'KLSE-PL'!$A:$IV</definedName>
    <definedName name="_xlnm.Print_Titles" localSheetId="3">'KLSE-CF'!$1:$14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<sst xmlns="http://schemas.openxmlformats.org/spreadsheetml/2006/main" count="190" uniqueCount="158">
  <si>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</si>
  <si>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</si>
  <si>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</si>
  <si>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</si>
  <si>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</si>
  <si>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</si>
  <si>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Share of losses of associated companies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</si>
  <si>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</si>
  <si>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</si>
  <si>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</si>
  <si>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</si>
  <si>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As at 1 January 2003</t>
  </si>
  <si>
    <t>Purchase of property, plant &amp; equipment</t>
  </si>
  <si>
    <t>Proceeds from disposal of property, plant &amp; equipment</t>
  </si>
  <si>
    <t>Taxation</t>
  </si>
  <si>
    <t>Share Capital</t>
  </si>
  <si>
    <t>Goodwill on consolidation</t>
  </si>
  <si>
    <t>31.12.2002</t>
  </si>
  <si>
    <t>*</t>
  </si>
  <si>
    <t>Cash and cash equivalents at end of financial period comprise the following :</t>
  </si>
  <si>
    <t>Fixed deposits with a licensed bank</t>
  </si>
  <si>
    <t>Total</t>
  </si>
  <si>
    <t>Repayment of lease instalments</t>
  </si>
  <si>
    <t>Minority interest</t>
  </si>
  <si>
    <t xml:space="preserve">                                                   FOR PERIOD ENDED 31 DECEMBER 2003</t>
  </si>
  <si>
    <t>31.12.2003</t>
  </si>
  <si>
    <t xml:space="preserve">                                                AS AT 31 DECEMBER 2003</t>
  </si>
  <si>
    <t>As at 31 December 2003</t>
  </si>
  <si>
    <t xml:space="preserve">                             FOR PERIOD ENDED 31 DECEMBER 2003</t>
  </si>
  <si>
    <t xml:space="preserve">         FOR PERIOD ENDED 31 DECEMBER 2003</t>
  </si>
  <si>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</si>
  <si>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</si>
  <si>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</si>
  <si>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</si>
  <si>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</si>
  <si>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</si>
  <si>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</si>
  <si>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</si>
  <si>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</si>
  <si>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</si>
  <si>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Dividend received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</si>
  <si>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</si>
  <si>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</si>
  <si>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</si>
  <si>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</si>
  <si>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</si>
  <si>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</si>
  <si>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</si>
  <si>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</si>
  <si>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</si>
  <si>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</si>
  <si>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Shareholders' Funds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</si>
  <si>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</si>
  <si>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</si>
  <si>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</si>
  <si>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</si>
  <si>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</si>
  <si>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</si>
  <si>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</si>
  <si>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</si>
  <si>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>Share Premium Reserve</t>
  </si>
  <si>
    <t xml:space="preserve">The unaudited condensed consolidated statement of changes in equity should be read in conjunction with the </t>
  </si>
  <si>
    <t>Amount due to customers for contract work</t>
  </si>
  <si>
    <t>Consolidation</t>
  </si>
  <si>
    <t>Profit/(loss) from operations</t>
  </si>
  <si>
    <t>Profit/(loss) before taxation</t>
  </si>
  <si>
    <t>Profit/(loss) after taxation</t>
  </si>
  <si>
    <t>Net profit/(loss) for the period</t>
  </si>
  <si>
    <t>Cost of sales</t>
  </si>
  <si>
    <t>Short term borrowings</t>
  </si>
  <si>
    <t>Profit</t>
  </si>
  <si>
    <t>Revenue</t>
  </si>
  <si>
    <t>Reserve On Consolidation</t>
  </si>
  <si>
    <t>As at 1 January 2002</t>
  </si>
  <si>
    <t>Current tax assets</t>
  </si>
  <si>
    <t>Current tax liabilities</t>
  </si>
  <si>
    <t>Deferred Tax Liabilities</t>
  </si>
  <si>
    <t>(As Restated)</t>
  </si>
  <si>
    <t>Property development expenditure</t>
  </si>
  <si>
    <t>Net Current Assets</t>
  </si>
  <si>
    <t>Gross profit</t>
  </si>
  <si>
    <t>Individual Quarter</t>
  </si>
  <si>
    <t>Cumulative Quarter</t>
  </si>
  <si>
    <t>Reserve</t>
  </si>
  <si>
    <t xml:space="preserve">   the period</t>
  </si>
  <si>
    <t>Net cash from financing activities</t>
  </si>
  <si>
    <t>NET DECREASE IN CASH &amp;  CASH EQUIVALENTS</t>
  </si>
  <si>
    <t>CASH &amp; CASH EQUIVALENTS AT BEGINING OF PERIOD</t>
  </si>
  <si>
    <t xml:space="preserve">                                       UNAUDITED CONDENSED CONSOLIDATED INCOME STATEMENT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</si>
  <si>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</si>
  <si>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</si>
  <si>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</si>
  <si>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</si>
  <si>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</si>
  <si>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</si>
  <si>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</si>
  <si>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</si>
  <si>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Cash (used in)/from operations</t>
  </si>
  <si>
    <t>Net cash (used in)from operating activities</t>
  </si>
  <si>
    <t>CASH &amp; CASH EQUIVALENTS AT END OF PERIOD *</t>
  </si>
  <si>
    <t>acceptances and revolving credit facilities</t>
  </si>
  <si>
    <t>Repayment of term loan</t>
  </si>
  <si>
    <t>Earnings per share</t>
  </si>
  <si>
    <t>(ii) Fully diluted (sen)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</si>
  <si>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</si>
  <si>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</si>
  <si>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</si>
  <si>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</si>
  <si>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</si>
  <si>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</si>
  <si>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</si>
  <si>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</si>
  <si>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</si>
  <si>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</si>
  <si>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</si>
  <si>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</si>
  <si>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As previously stated</t>
  </si>
  <si>
    <t>Prior year adjustment</t>
  </si>
  <si>
    <t>Restated as at 1 January 2003</t>
  </si>
  <si>
    <t xml:space="preserve">Profit/(loss) before taxation </t>
  </si>
  <si>
    <t>Operating profit/(loss) before working capital changes</t>
  </si>
  <si>
    <t xml:space="preserve">Net proceeds from/(repayment of) bankers' </t>
  </si>
  <si>
    <t>Increase in Fixed Deposit pledged for securities</t>
  </si>
  <si>
    <t>Additional investment in a subsidiary company</t>
  </si>
  <si>
    <t>Disposal of a subsidiary company</t>
  </si>
  <si>
    <t>with the annual financial report for the year ended 31 December 2002.</t>
  </si>
  <si>
    <t>annual financial report for the year ended 31 December 2002.</t>
  </si>
  <si>
    <t>Inventories</t>
  </si>
  <si>
    <t>Trade receivables</t>
  </si>
  <si>
    <t>Other receivables, deposits and prepayments</t>
  </si>
  <si>
    <t>Trade Payables</t>
  </si>
  <si>
    <t>Other Payables &amp; accruals</t>
  </si>
  <si>
    <t>Interest received</t>
  </si>
  <si>
    <t>Interest paid</t>
  </si>
  <si>
    <t>Administrative expenses</t>
  </si>
  <si>
    <t>Proceeds from issuance of employee share option scheme</t>
  </si>
  <si>
    <t>Non - cash items</t>
  </si>
  <si>
    <t>Non - operating items</t>
  </si>
  <si>
    <t>Net change in current assets</t>
  </si>
  <si>
    <t>Net change in current liabilities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</si>
  <si>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</si>
  <si>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</si>
  <si>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</si>
  <si>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</si>
  <si>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</si>
  <si>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</si>
  <si>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</si>
  <si>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</si>
  <si>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 xml:space="preserve">Movement during </t>
  </si>
  <si>
    <t xml:space="preserve">              UNAUDITED CONDENSED CONSOLIDATED STATEMENT OF CHANGES IN EQUITY</t>
  </si>
  <si>
    <t>Share of profit from joint venture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</si>
  <si>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</si>
  <si>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</si>
  <si>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</si>
  <si>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</si>
  <si>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</si>
  <si>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>(i) Basic (sen)</t>
  </si>
  <si>
    <t>As at 31 December 2002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</si>
</sst>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39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819150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3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3.421875" style="6" customWidth="1"/>
    <col min="8" max="8" width="9.00390625" style="6" customWidth="1"/>
    <col min="9" max="9" width="4.7109375" style="1" customWidth="1"/>
    <col min="10" max="10" width="9.00390625" style="6" customWidth="1"/>
    <col min="11" max="11" width="3.421875" style="1" customWidth="1"/>
    <col min="12" max="12" width="9.00390625" style="6" customWidth="1"/>
    <col min="13" max="51" width="9.140625" style="6" customWidth="1"/>
    <col min="52" max="16384" width="9.140625" style="1" customWidth="1"/>
  </cols>
  <sheetData>
    <row r="1" ht="12.75"/>
    <row r="2" ht="12.75"/>
    <row r="3" spans="4:5" ht="12.75">
      <c r="D3" s="3" t="s">
        <v>155</v>
      </c>
      <c r="E3" s="3"/>
    </row>
    <row r="4" ht="12.75">
      <c r="D4" s="3" t="s">
        <v>153</v>
      </c>
    </row>
    <row r="5" ht="12.75">
      <c r="D5" s="3" t="s">
        <v>154</v>
      </c>
    </row>
    <row r="7" ht="12.75">
      <c r="C7" s="3" t="s">
        <v>88</v>
      </c>
    </row>
    <row r="8" ht="12.75">
      <c r="C8" s="3" t="s">
        <v>24</v>
      </c>
    </row>
    <row r="9" ht="12.75">
      <c r="C9" s="3"/>
    </row>
    <row r="10" spans="3:12" ht="12.75">
      <c r="C10" s="3"/>
      <c r="G10" s="7" t="s">
        <v>81</v>
      </c>
      <c r="H10" s="1"/>
      <c r="K10" s="7" t="s">
        <v>82</v>
      </c>
      <c r="L10" s="1"/>
    </row>
    <row r="11" spans="3:12" ht="12.75">
      <c r="C11" s="3"/>
      <c r="F11" s="7"/>
      <c r="G11" s="7"/>
      <c r="H11" s="7" t="s">
        <v>94</v>
      </c>
      <c r="J11" s="7"/>
      <c r="L11" s="7" t="s">
        <v>94</v>
      </c>
    </row>
    <row r="12" spans="3:12" ht="12.75">
      <c r="C12" s="3"/>
      <c r="F12" s="7" t="s">
        <v>43</v>
      </c>
      <c r="G12" s="7"/>
      <c r="H12" s="7" t="s">
        <v>44</v>
      </c>
      <c r="J12" s="7" t="s">
        <v>46</v>
      </c>
      <c r="L12" s="7" t="s">
        <v>47</v>
      </c>
    </row>
    <row r="13" spans="6:12" ht="12.75">
      <c r="F13" s="7" t="s">
        <v>44</v>
      </c>
      <c r="G13" s="7"/>
      <c r="H13" s="7" t="s">
        <v>114</v>
      </c>
      <c r="J13" s="7" t="s">
        <v>47</v>
      </c>
      <c r="L13" s="7" t="s">
        <v>114</v>
      </c>
    </row>
    <row r="14" spans="6:12" ht="12.75">
      <c r="F14" s="7" t="s">
        <v>45</v>
      </c>
      <c r="G14" s="7"/>
      <c r="H14" s="7" t="s">
        <v>45</v>
      </c>
      <c r="J14" s="7" t="s">
        <v>48</v>
      </c>
      <c r="L14" s="7" t="s">
        <v>115</v>
      </c>
    </row>
    <row r="15" spans="6:12" ht="12.75">
      <c r="F15" s="7" t="s">
        <v>25</v>
      </c>
      <c r="G15" s="7"/>
      <c r="H15" s="7" t="s">
        <v>17</v>
      </c>
      <c r="J15" s="7" t="str">
        <f>F15</f>
        <v>31.12.2003</v>
      </c>
      <c r="K15" s="7"/>
      <c r="L15" s="7" t="str">
        <f>H15</f>
        <v>31.12.2002</v>
      </c>
    </row>
    <row r="16" spans="6:12" ht="12.75">
      <c r="F16" s="7" t="s">
        <v>95</v>
      </c>
      <c r="G16" s="7"/>
      <c r="H16" s="7" t="s">
        <v>95</v>
      </c>
      <c r="I16" s="6"/>
      <c r="J16" s="7" t="s">
        <v>95</v>
      </c>
      <c r="L16" s="7" t="s">
        <v>95</v>
      </c>
    </row>
    <row r="17" ht="12.75">
      <c r="M17" s="8"/>
    </row>
    <row r="18" spans="1:13" ht="12.75">
      <c r="A18" s="1" t="s">
        <v>71</v>
      </c>
      <c r="F18" s="8">
        <v>81061</v>
      </c>
      <c r="G18" s="8"/>
      <c r="H18" s="8">
        <v>40780</v>
      </c>
      <c r="I18" s="2"/>
      <c r="J18" s="8">
        <v>154072</v>
      </c>
      <c r="K18" s="2"/>
      <c r="L18" s="8">
        <v>74650</v>
      </c>
      <c r="M18" s="8"/>
    </row>
    <row r="19" spans="6:13" ht="12.75">
      <c r="F19" s="8"/>
      <c r="G19" s="8"/>
      <c r="H19" s="8"/>
      <c r="I19" s="2"/>
      <c r="J19" s="8"/>
      <c r="K19" s="2"/>
      <c r="L19" s="8"/>
      <c r="M19" s="8"/>
    </row>
    <row r="20" spans="1:13" ht="12.75">
      <c r="A20" s="1" t="s">
        <v>68</v>
      </c>
      <c r="F20" s="6">
        <v>-71414</v>
      </c>
      <c r="H20" s="6">
        <v>-27018</v>
      </c>
      <c r="J20" s="6">
        <v>-136371</v>
      </c>
      <c r="L20" s="6">
        <v>-58090</v>
      </c>
      <c r="M20" s="8"/>
    </row>
    <row r="21" spans="6:13" ht="12.75">
      <c r="F21" s="9"/>
      <c r="H21" s="9"/>
      <c r="J21" s="9"/>
      <c r="L21" s="9"/>
      <c r="M21" s="8"/>
    </row>
    <row r="22" spans="1:13" ht="12.75">
      <c r="A22" s="1" t="s">
        <v>80</v>
      </c>
      <c r="F22" s="6">
        <f>F18+F20</f>
        <v>9647</v>
      </c>
      <c r="H22" s="6">
        <f>H18+H20</f>
        <v>13762</v>
      </c>
      <c r="J22" s="6">
        <f>J18+J20</f>
        <v>17701</v>
      </c>
      <c r="L22" s="6">
        <f>L18+L20</f>
        <v>16560</v>
      </c>
      <c r="M22" s="8"/>
    </row>
    <row r="23" ht="12.75">
      <c r="M23" s="8"/>
    </row>
    <row r="24" spans="1:13" ht="12.75">
      <c r="A24" s="1" t="s">
        <v>4</v>
      </c>
      <c r="F24" s="6">
        <v>4468</v>
      </c>
      <c r="H24" s="6">
        <v>1300</v>
      </c>
      <c r="J24" s="6">
        <v>4756</v>
      </c>
      <c r="L24" s="6">
        <v>2081</v>
      </c>
      <c r="M24" s="8"/>
    </row>
    <row r="25" spans="1:13" ht="12.75">
      <c r="A25" s="1" t="s">
        <v>134</v>
      </c>
      <c r="F25" s="6">
        <v>-10564</v>
      </c>
      <c r="H25" s="6">
        <v>-5256</v>
      </c>
      <c r="J25" s="6">
        <v>-18150</v>
      </c>
      <c r="L25" s="6">
        <v>-10387</v>
      </c>
      <c r="M25" s="8"/>
    </row>
    <row r="26" spans="1:13" ht="12.75">
      <c r="A26" s="1" t="s">
        <v>3</v>
      </c>
      <c r="F26" s="9">
        <v>-119</v>
      </c>
      <c r="H26" s="9">
        <v>-159</v>
      </c>
      <c r="J26" s="9">
        <v>-328</v>
      </c>
      <c r="L26" s="9">
        <v>-789</v>
      </c>
      <c r="M26" s="8"/>
    </row>
    <row r="27" ht="12.75">
      <c r="M27" s="8"/>
    </row>
    <row r="28" spans="1:13" ht="12.75">
      <c r="A28" s="1" t="s">
        <v>64</v>
      </c>
      <c r="F28" s="6">
        <f>SUM(F22:F26)</f>
        <v>3432</v>
      </c>
      <c r="H28" s="6">
        <f>SUM(H22:H26)</f>
        <v>9647</v>
      </c>
      <c r="J28" s="6">
        <f>SUM(J22:J26)</f>
        <v>3979</v>
      </c>
      <c r="L28" s="6">
        <f>SUM(L22:L26)</f>
        <v>7465</v>
      </c>
      <c r="M28" s="8"/>
    </row>
    <row r="29" ht="12.75">
      <c r="M29" s="8"/>
    </row>
    <row r="30" spans="1:13" ht="12.75">
      <c r="A30" s="1" t="s">
        <v>5</v>
      </c>
      <c r="F30" s="6">
        <v>-1699</v>
      </c>
      <c r="H30" s="6">
        <v>-2378</v>
      </c>
      <c r="J30" s="6">
        <v>-2300</v>
      </c>
      <c r="L30" s="6">
        <v>-2914</v>
      </c>
      <c r="M30" s="8"/>
    </row>
    <row r="31" spans="1:13" ht="12.75">
      <c r="A31" s="1" t="s">
        <v>6</v>
      </c>
      <c r="F31" s="6">
        <v>-43</v>
      </c>
      <c r="H31" s="6">
        <v>-50</v>
      </c>
      <c r="J31" s="6">
        <v>-10</v>
      </c>
      <c r="L31" s="6">
        <v>-225</v>
      </c>
      <c r="M31" s="8"/>
    </row>
    <row r="32" spans="1:13" ht="12.75">
      <c r="A32" s="1" t="s">
        <v>150</v>
      </c>
      <c r="F32" s="6">
        <v>3071</v>
      </c>
      <c r="H32" s="6">
        <v>989</v>
      </c>
      <c r="J32" s="6">
        <v>5074</v>
      </c>
      <c r="L32" s="6">
        <v>1372</v>
      </c>
      <c r="M32" s="8"/>
    </row>
    <row r="33" spans="6:13" ht="12.75">
      <c r="F33" s="9"/>
      <c r="H33" s="9"/>
      <c r="J33" s="9"/>
      <c r="L33" s="9"/>
      <c r="M33" s="8"/>
    </row>
    <row r="34" spans="1:13" ht="12.75">
      <c r="A34" s="1" t="s">
        <v>65</v>
      </c>
      <c r="F34" s="6">
        <f>SUM(F27:F33)</f>
        <v>4761</v>
      </c>
      <c r="H34" s="6">
        <f>SUM(H27:H33)</f>
        <v>8208</v>
      </c>
      <c r="J34" s="6">
        <f>SUM(J27:J33)</f>
        <v>6743</v>
      </c>
      <c r="L34" s="6">
        <f>SUM(L27:L33)</f>
        <v>5698</v>
      </c>
      <c r="M34" s="8"/>
    </row>
    <row r="35" ht="12.75">
      <c r="M35" s="8"/>
    </row>
    <row r="36" spans="1:13" ht="12.75">
      <c r="A36" s="1" t="s">
        <v>14</v>
      </c>
      <c r="F36" s="6">
        <v>-1445</v>
      </c>
      <c r="H36" s="6">
        <v>-1563</v>
      </c>
      <c r="J36" s="6">
        <v>-2053</v>
      </c>
      <c r="L36" s="6">
        <v>-1734</v>
      </c>
      <c r="M36" s="8"/>
    </row>
    <row r="37" spans="6:13" ht="12.75">
      <c r="F37" s="9"/>
      <c r="H37" s="9"/>
      <c r="J37" s="9"/>
      <c r="L37" s="9"/>
      <c r="M37" s="8"/>
    </row>
    <row r="38" spans="1:13" ht="12.75">
      <c r="A38" s="1" t="s">
        <v>66</v>
      </c>
      <c r="F38" s="6">
        <f>SUM(F34:F37)</f>
        <v>3316</v>
      </c>
      <c r="H38" s="6">
        <f>SUM(H34:H37)</f>
        <v>6645</v>
      </c>
      <c r="J38" s="6">
        <f>SUM(J34:J37)</f>
        <v>4690</v>
      </c>
      <c r="L38" s="6">
        <f>SUM(L34:L37)</f>
        <v>3964</v>
      </c>
      <c r="M38" s="8"/>
    </row>
    <row r="39" ht="12.75">
      <c r="M39" s="8"/>
    </row>
    <row r="40" spans="1:13" ht="12.75">
      <c r="A40" s="1" t="s">
        <v>23</v>
      </c>
      <c r="F40" s="6">
        <v>64</v>
      </c>
      <c r="H40" s="6">
        <v>140</v>
      </c>
      <c r="J40" s="6">
        <v>82</v>
      </c>
      <c r="L40" s="6">
        <v>89</v>
      </c>
      <c r="M40" s="8"/>
    </row>
    <row r="41" ht="12.75">
      <c r="M41" s="8"/>
    </row>
    <row r="42" spans="1:13" ht="13.5" thickBot="1">
      <c r="A42" s="1" t="s">
        <v>67</v>
      </c>
      <c r="F42" s="10">
        <f>SUM(F38:F41)</f>
        <v>3380</v>
      </c>
      <c r="H42" s="10">
        <f>SUM(H38:H41)</f>
        <v>6785</v>
      </c>
      <c r="J42" s="10">
        <f>SUM(J38:J41)</f>
        <v>4772</v>
      </c>
      <c r="L42" s="10">
        <f>SUM(L38:L41)</f>
        <v>4053</v>
      </c>
      <c r="M42" s="8"/>
    </row>
    <row r="43" ht="13.5" thickTop="1">
      <c r="M43" s="8"/>
    </row>
    <row r="44" spans="1:13" ht="12.75">
      <c r="A44" s="3" t="s">
        <v>102</v>
      </c>
      <c r="M44" s="8"/>
    </row>
    <row r="46" spans="1:12" ht="12.75">
      <c r="A46" s="1" t="s">
        <v>156</v>
      </c>
      <c r="F46" s="16">
        <v>7.51</v>
      </c>
      <c r="G46" s="16"/>
      <c r="H46" s="16">
        <v>15.23</v>
      </c>
      <c r="I46" s="16"/>
      <c r="J46" s="16">
        <v>10.66</v>
      </c>
      <c r="K46" s="16"/>
      <c r="L46" s="16">
        <v>9.2</v>
      </c>
    </row>
    <row r="47" spans="6:12" ht="12.75">
      <c r="F47" s="16"/>
      <c r="G47" s="16"/>
      <c r="H47" s="16"/>
      <c r="I47" s="16"/>
      <c r="J47" s="16"/>
      <c r="K47" s="16"/>
      <c r="L47" s="16"/>
    </row>
    <row r="48" spans="1:12" ht="12.75">
      <c r="A48" s="1" t="s">
        <v>103</v>
      </c>
      <c r="F48" s="16">
        <v>7.46</v>
      </c>
      <c r="G48" s="16"/>
      <c r="H48" s="16">
        <v>15.14</v>
      </c>
      <c r="I48" s="16"/>
      <c r="J48" s="16">
        <v>10.61</v>
      </c>
      <c r="K48" s="16"/>
      <c r="L48" s="16">
        <v>9.1</v>
      </c>
    </row>
    <row r="50" ht="12.75">
      <c r="A50" s="1" t="s">
        <v>9</v>
      </c>
    </row>
    <row r="51" ht="12.75">
      <c r="A51" s="1" t="s">
        <v>125</v>
      </c>
    </row>
    <row r="63" spans="6:12" ht="12.75">
      <c r="F63" s="18"/>
      <c r="G63" s="18"/>
      <c r="H63" s="18"/>
      <c r="I63" s="18"/>
      <c r="J63" s="18"/>
      <c r="L63" s="18"/>
    </row>
    <row r="203" ht="12" customHeight="1"/>
  </sheetData>
  <sheetProtection/>
  <printOptions/>
  <pageMargins left="0.196850393700787" right="0" top="0.590551181102362" bottom="0.590551181102362" header="0.511811023622047" footer="0.118110236220472"/>
  <pageSetup horizontalDpi="360" verticalDpi="360" orientation="portrait" paperSize="9" r:id="rId2"/>
  <headerFooter alignWithMargins="0">
    <oddFooter>&amp;L&amp;"Comic Sans MS,Italic"&amp;8&amp;D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8"/>
  <sheetViews>
    <sheetView workbookViewId="0" topLeftCell="A1">
      <selection activeCell="J44" sqref="J44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2.421875" style="6" customWidth="1"/>
    <col min="6" max="6" width="4.2812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3" t="s">
        <v>92</v>
      </c>
    </row>
    <row r="4" ht="12.75">
      <c r="D4" s="3" t="s">
        <v>90</v>
      </c>
    </row>
    <row r="5" ht="12.75">
      <c r="D5" s="3" t="s">
        <v>91</v>
      </c>
    </row>
    <row r="7" spans="3:4" ht="12.75">
      <c r="C7" s="3" t="s">
        <v>59</v>
      </c>
      <c r="D7" s="3"/>
    </row>
    <row r="8" spans="3:4" ht="12.75">
      <c r="C8" s="3" t="s">
        <v>26</v>
      </c>
      <c r="D8" s="3"/>
    </row>
    <row r="10" spans="5:7" ht="12.75">
      <c r="E10" s="7" t="s">
        <v>42</v>
      </c>
      <c r="G10" s="7" t="s">
        <v>57</v>
      </c>
    </row>
    <row r="11" spans="5:7" ht="12.75">
      <c r="E11" s="7" t="s">
        <v>89</v>
      </c>
      <c r="G11" s="7" t="s">
        <v>89</v>
      </c>
    </row>
    <row r="12" spans="4:7" ht="12.75">
      <c r="D12" s="4"/>
      <c r="E12" s="6" t="str">
        <f>G12</f>
        <v>Financial Year</v>
      </c>
      <c r="G12" s="6" t="s">
        <v>58</v>
      </c>
    </row>
    <row r="13" spans="4:7" ht="12.75">
      <c r="D13" s="4"/>
      <c r="G13" s="7" t="s">
        <v>77</v>
      </c>
    </row>
    <row r="14" spans="4:7" ht="12.75">
      <c r="D14" s="4"/>
      <c r="E14" s="7" t="str">
        <f>'KLSE-PL'!F15</f>
        <v>31.12.2003</v>
      </c>
      <c r="F14" s="7"/>
      <c r="G14" s="7" t="s">
        <v>17</v>
      </c>
    </row>
    <row r="15" spans="4:7" ht="12.75">
      <c r="D15" s="4"/>
      <c r="E15" s="7" t="s">
        <v>93</v>
      </c>
      <c r="G15" s="7" t="s">
        <v>93</v>
      </c>
    </row>
    <row r="16" spans="1:7" ht="12.75">
      <c r="A16" s="1" t="s">
        <v>104</v>
      </c>
      <c r="D16" s="4"/>
      <c r="E16" s="6">
        <v>14070</v>
      </c>
      <c r="G16" s="6">
        <v>12409</v>
      </c>
    </row>
    <row r="17" spans="1:7" ht="12.75">
      <c r="A17" s="1" t="s">
        <v>110</v>
      </c>
      <c r="D17" s="4"/>
      <c r="E17" s="6">
        <v>918</v>
      </c>
      <c r="G17" s="6">
        <v>918</v>
      </c>
    </row>
    <row r="18" spans="1:7" ht="12.75">
      <c r="A18" s="1" t="s">
        <v>111</v>
      </c>
      <c r="D18" s="4"/>
      <c r="E18" s="6">
        <v>556</v>
      </c>
      <c r="G18" s="6">
        <v>586</v>
      </c>
    </row>
    <row r="19" spans="1:7" ht="12.75">
      <c r="A19" s="1" t="s">
        <v>35</v>
      </c>
      <c r="D19" s="4"/>
      <c r="E19" s="6">
        <v>2559</v>
      </c>
      <c r="G19" s="6">
        <v>2559</v>
      </c>
    </row>
    <row r="20" spans="1:7" ht="12.75">
      <c r="A20" s="1" t="s">
        <v>16</v>
      </c>
      <c r="D20" s="4"/>
      <c r="E20" s="9">
        <v>882</v>
      </c>
      <c r="G20" s="9">
        <v>935</v>
      </c>
    </row>
    <row r="21" spans="4:7" ht="12.75">
      <c r="D21" s="4"/>
      <c r="E21" s="8">
        <f>SUM(E16:E20)</f>
        <v>18985</v>
      </c>
      <c r="G21" s="8">
        <f>SUM(G16:G20)</f>
        <v>17407</v>
      </c>
    </row>
    <row r="22" ht="12.75">
      <c r="D22" s="4"/>
    </row>
    <row r="23" spans="1:4" ht="12.75">
      <c r="A23" s="1" t="s">
        <v>49</v>
      </c>
      <c r="D23" s="4"/>
    </row>
    <row r="24" spans="2:7" ht="12.75">
      <c r="B24" s="1" t="s">
        <v>78</v>
      </c>
      <c r="D24" s="4"/>
      <c r="E24" s="15">
        <v>239</v>
      </c>
      <c r="G24" s="15">
        <v>239</v>
      </c>
    </row>
    <row r="25" spans="2:7" ht="12.75">
      <c r="B25" s="1" t="s">
        <v>127</v>
      </c>
      <c r="D25" s="4"/>
      <c r="E25" s="11">
        <v>2733</v>
      </c>
      <c r="G25" s="11">
        <v>3039</v>
      </c>
    </row>
    <row r="26" spans="2:7" ht="12.75">
      <c r="B26" s="1" t="s">
        <v>105</v>
      </c>
      <c r="D26" s="4"/>
      <c r="E26" s="11">
        <v>998</v>
      </c>
      <c r="G26" s="11">
        <v>2492</v>
      </c>
    </row>
    <row r="27" spans="2:7" ht="12.75">
      <c r="B27" s="1" t="s">
        <v>41</v>
      </c>
      <c r="D27" s="4"/>
      <c r="E27" s="11">
        <v>6446</v>
      </c>
      <c r="G27" s="11">
        <v>988</v>
      </c>
    </row>
    <row r="28" spans="2:7" ht="12.75">
      <c r="B28" s="1" t="s">
        <v>128</v>
      </c>
      <c r="D28" s="4"/>
      <c r="E28" s="11">
        <v>150779</v>
      </c>
      <c r="G28" s="11">
        <v>118762</v>
      </c>
    </row>
    <row r="29" spans="2:7" ht="12.75">
      <c r="B29" s="1" t="s">
        <v>129</v>
      </c>
      <c r="D29" s="4"/>
      <c r="E29" s="11">
        <v>7311</v>
      </c>
      <c r="G29" s="11">
        <f>8607-1019</f>
        <v>7588</v>
      </c>
    </row>
    <row r="30" spans="2:7" ht="12.75">
      <c r="B30" s="1" t="s">
        <v>74</v>
      </c>
      <c r="D30" s="4"/>
      <c r="E30" s="11">
        <v>2392</v>
      </c>
      <c r="G30" s="11">
        <v>1019</v>
      </c>
    </row>
    <row r="31" spans="2:7" ht="12.75">
      <c r="B31" s="1" t="s">
        <v>106</v>
      </c>
      <c r="D31" s="4"/>
      <c r="E31" s="11">
        <v>155</v>
      </c>
      <c r="G31" s="11">
        <v>432</v>
      </c>
    </row>
    <row r="32" spans="2:8" ht="12.75">
      <c r="B32" s="1" t="s">
        <v>112</v>
      </c>
      <c r="D32" s="4"/>
      <c r="E32" s="11">
        <v>17562</v>
      </c>
      <c r="G32" s="11">
        <v>22343</v>
      </c>
      <c r="H32" s="6"/>
    </row>
    <row r="33" spans="2:7" ht="12.75">
      <c r="B33" s="1" t="s">
        <v>96</v>
      </c>
      <c r="D33" s="4"/>
      <c r="E33" s="11">
        <v>422</v>
      </c>
      <c r="G33" s="11">
        <v>1190</v>
      </c>
    </row>
    <row r="34" spans="4:7" ht="12.75">
      <c r="D34" s="4"/>
      <c r="E34" s="12">
        <f>SUM(E24:E33)</f>
        <v>189037</v>
      </c>
      <c r="G34" s="12">
        <f>SUM(G24:G33)</f>
        <v>158092</v>
      </c>
    </row>
    <row r="35" spans="4:7" ht="12.75">
      <c r="D35" s="4"/>
      <c r="E35" s="11"/>
      <c r="G35" s="11"/>
    </row>
    <row r="36" spans="1:7" ht="12.75">
      <c r="A36" s="1" t="s">
        <v>50</v>
      </c>
      <c r="D36" s="4"/>
      <c r="E36" s="11"/>
      <c r="G36" s="11"/>
    </row>
    <row r="37" spans="2:7" ht="12.75">
      <c r="B37" s="1" t="s">
        <v>69</v>
      </c>
      <c r="D37" s="4"/>
      <c r="E37" s="11">
        <v>87521</v>
      </c>
      <c r="G37" s="11">
        <v>21446</v>
      </c>
    </row>
    <row r="38" spans="2:7" ht="12.75" hidden="1">
      <c r="B38" s="1" t="s">
        <v>62</v>
      </c>
      <c r="D38" s="4"/>
      <c r="E38" s="11" t="e">
        <f>#REF!/1000</f>
        <v>#REF!</v>
      </c>
      <c r="G38" s="11">
        <v>0</v>
      </c>
    </row>
    <row r="39" spans="2:7" ht="12.75">
      <c r="B39" s="1" t="s">
        <v>130</v>
      </c>
      <c r="D39" s="4"/>
      <c r="E39" s="11">
        <v>29221</v>
      </c>
      <c r="G39" s="11">
        <v>70391</v>
      </c>
    </row>
    <row r="40" spans="2:7" ht="12.75">
      <c r="B40" s="1" t="s">
        <v>62</v>
      </c>
      <c r="D40" s="4"/>
      <c r="E40" s="11">
        <v>795</v>
      </c>
      <c r="G40" s="11">
        <v>0</v>
      </c>
    </row>
    <row r="41" spans="2:7" ht="12.75">
      <c r="B41" s="1" t="s">
        <v>131</v>
      </c>
      <c r="D41" s="4"/>
      <c r="E41" s="11">
        <v>2880</v>
      </c>
      <c r="G41" s="11">
        <v>2077</v>
      </c>
    </row>
    <row r="42" spans="2:7" ht="12.75">
      <c r="B42" s="1" t="s">
        <v>107</v>
      </c>
      <c r="D42" s="4"/>
      <c r="E42" s="11">
        <v>100</v>
      </c>
      <c r="G42" s="11">
        <v>287</v>
      </c>
    </row>
    <row r="43" spans="2:7" ht="12.75">
      <c r="B43" s="1" t="s">
        <v>108</v>
      </c>
      <c r="D43" s="4"/>
      <c r="E43" s="11">
        <v>1145</v>
      </c>
      <c r="G43" s="11">
        <v>883</v>
      </c>
    </row>
    <row r="44" spans="2:7" ht="12.75">
      <c r="B44" s="1" t="s">
        <v>75</v>
      </c>
      <c r="D44" s="4"/>
      <c r="E44" s="13">
        <v>315</v>
      </c>
      <c r="G44" s="13">
        <v>205</v>
      </c>
    </row>
    <row r="45" spans="4:7" ht="12.75">
      <c r="D45" s="4"/>
      <c r="E45" s="13">
        <f>E37+E39+E40+E41+E42+E43+E44</f>
        <v>121977</v>
      </c>
      <c r="G45" s="13">
        <f>SUM(G37:G44)</f>
        <v>95289</v>
      </c>
    </row>
    <row r="46" ht="12.75">
      <c r="D46" s="4"/>
    </row>
    <row r="47" spans="1:7" ht="12.75">
      <c r="A47" s="1" t="s">
        <v>79</v>
      </c>
      <c r="D47" s="4"/>
      <c r="E47" s="6">
        <f>E34-E45</f>
        <v>67060</v>
      </c>
      <c r="G47" s="6">
        <f>G34-G45</f>
        <v>62803</v>
      </c>
    </row>
    <row r="48" spans="4:7" ht="13.5" thickBot="1">
      <c r="D48" s="4"/>
      <c r="E48" s="10">
        <f>E47+E21</f>
        <v>86045</v>
      </c>
      <c r="G48" s="10">
        <f>G47+G21</f>
        <v>80210</v>
      </c>
    </row>
    <row r="49" ht="13.5" thickTop="1">
      <c r="D49" s="4"/>
    </row>
    <row r="50" spans="1:4" ht="12.75">
      <c r="A50" s="1" t="s">
        <v>51</v>
      </c>
      <c r="D50" s="4"/>
    </row>
    <row r="51" spans="1:7" ht="12.75">
      <c r="A51" s="1" t="s">
        <v>15</v>
      </c>
      <c r="D51" s="4"/>
      <c r="E51" s="6">
        <v>45036</v>
      </c>
      <c r="G51" s="6">
        <v>44550</v>
      </c>
    </row>
    <row r="52" spans="1:7" ht="12.75">
      <c r="A52" s="1" t="s">
        <v>52</v>
      </c>
      <c r="D52" s="4"/>
      <c r="E52" s="9"/>
      <c r="G52" s="9"/>
    </row>
    <row r="53" spans="2:7" ht="12.75">
      <c r="B53" s="1" t="s">
        <v>53</v>
      </c>
      <c r="D53" s="4"/>
      <c r="E53" s="11">
        <v>693</v>
      </c>
      <c r="G53" s="11">
        <f>962-269</f>
        <v>693</v>
      </c>
    </row>
    <row r="54" spans="2:7" ht="12.75">
      <c r="B54" s="1" t="s">
        <v>72</v>
      </c>
      <c r="D54" s="7"/>
      <c r="E54" s="11">
        <v>118</v>
      </c>
      <c r="G54" s="11">
        <v>39</v>
      </c>
    </row>
    <row r="55" spans="2:7" ht="12.75">
      <c r="B55" s="1" t="s">
        <v>60</v>
      </c>
      <c r="D55" s="4"/>
      <c r="E55" s="11">
        <v>4068</v>
      </c>
      <c r="G55" s="11">
        <v>3417</v>
      </c>
    </row>
    <row r="56" spans="2:10" ht="12.75">
      <c r="B56" s="1" t="s">
        <v>54</v>
      </c>
      <c r="D56" s="4"/>
      <c r="E56" s="13">
        <v>31205</v>
      </c>
      <c r="G56" s="13">
        <v>26433</v>
      </c>
      <c r="I56" s="6"/>
      <c r="J56" s="6"/>
    </row>
    <row r="57" spans="4:9" ht="12.75">
      <c r="D57" s="4"/>
      <c r="E57" s="14">
        <f>SUM(E53:E56)</f>
        <v>36084</v>
      </c>
      <c r="G57" s="14">
        <f>SUM(G53:G56)</f>
        <v>30582</v>
      </c>
      <c r="I57" s="6"/>
    </row>
    <row r="58" spans="1:9" ht="12.75">
      <c r="A58" s="1" t="s">
        <v>7</v>
      </c>
      <c r="D58" s="4"/>
      <c r="E58" s="8">
        <f>E57+E51</f>
        <v>81120</v>
      </c>
      <c r="G58" s="8">
        <f>G57+G51</f>
        <v>75132</v>
      </c>
      <c r="I58" s="6"/>
    </row>
    <row r="59" ht="12.75">
      <c r="D59" s="4"/>
    </row>
    <row r="60" spans="1:7" ht="12.75">
      <c r="A60" s="1" t="s">
        <v>55</v>
      </c>
      <c r="D60" s="4"/>
      <c r="E60" s="6">
        <v>2435</v>
      </c>
      <c r="G60" s="6">
        <v>2517</v>
      </c>
    </row>
    <row r="61" ht="12.75">
      <c r="D61" s="4"/>
    </row>
    <row r="62" spans="1:4" ht="12.75">
      <c r="A62" s="1" t="s">
        <v>113</v>
      </c>
      <c r="D62" s="4"/>
    </row>
    <row r="63" spans="1:8" ht="12.75">
      <c r="A63" s="1" t="s">
        <v>109</v>
      </c>
      <c r="D63" s="4"/>
      <c r="E63" s="6">
        <v>1593</v>
      </c>
      <c r="G63" s="6">
        <v>1470</v>
      </c>
      <c r="H63" s="6"/>
    </row>
    <row r="64" spans="1:8" ht="12.75">
      <c r="A64" s="1" t="s">
        <v>76</v>
      </c>
      <c r="D64" s="4"/>
      <c r="E64" s="6">
        <v>897</v>
      </c>
      <c r="G64" s="6">
        <f>838+269-16</f>
        <v>1091</v>
      </c>
      <c r="H64" s="6"/>
    </row>
    <row r="65" spans="4:7" ht="13.5" thickBot="1">
      <c r="D65" s="4"/>
      <c r="E65" s="10">
        <f>SUM(E58:E64)</f>
        <v>86045</v>
      </c>
      <c r="G65" s="10">
        <f>SUM(G58:G64)</f>
        <v>80210</v>
      </c>
    </row>
    <row r="66" spans="1:7" ht="13.5" thickTop="1">
      <c r="A66" s="1" t="s">
        <v>56</v>
      </c>
      <c r="D66" s="4"/>
      <c r="E66" s="16">
        <f>(E58-E20)/E51</f>
        <v>1.7816413535837996</v>
      </c>
      <c r="F66" s="6"/>
      <c r="G66" s="16">
        <f>(G58-G20)/G51</f>
        <v>1.6654769921436587</v>
      </c>
    </row>
    <row r="67" spans="1:4" ht="12.75">
      <c r="A67" s="1" t="s">
        <v>10</v>
      </c>
      <c r="D67" s="4"/>
    </row>
    <row r="68" ht="12.75">
      <c r="A68" s="1" t="s">
        <v>125</v>
      </c>
    </row>
    <row r="201" ht="12" customHeight="1"/>
  </sheetData>
  <printOptions/>
  <pageMargins left="0.787401575" right="0.590551181" top="0.143700787" bottom="0" header="0.511811023622047" footer="0"/>
  <pageSetup orientation="portrait" paperSize="9" scale="95" r:id="rId2"/>
  <headerFooter alignWithMargins="0">
    <oddFooter>&amp;L&amp;"Comic Sans MS,Italic"&amp;8&amp;D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8"/>
  <sheetViews>
    <sheetView workbookViewId="0" topLeftCell="A1">
      <selection activeCell="O28" sqref="O28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9.140625" style="6" customWidth="1"/>
    <col min="8" max="8" width="2.421875" style="6" customWidth="1"/>
    <col min="9" max="9" width="9.140625" style="6" customWidth="1"/>
    <col min="10" max="10" width="2.421875" style="6" customWidth="1"/>
    <col min="11" max="11" width="9.140625" style="6" customWidth="1"/>
    <col min="12" max="12" width="2.421875" style="6" customWidth="1"/>
    <col min="13" max="18" width="9.140625" style="6" customWidth="1"/>
    <col min="19" max="16384" width="9.140625" style="1" customWidth="1"/>
  </cols>
  <sheetData>
    <row r="1" ht="12.75"/>
    <row r="2" ht="12.75"/>
    <row r="3" ht="12.75">
      <c r="C3" s="5" t="s">
        <v>0</v>
      </c>
    </row>
    <row r="4" ht="12.75">
      <c r="C4" s="5" t="s">
        <v>1</v>
      </c>
    </row>
    <row r="5" ht="12.75">
      <c r="C5" s="5" t="s">
        <v>2</v>
      </c>
    </row>
    <row r="7" ht="12.75">
      <c r="A7" s="3" t="s">
        <v>149</v>
      </c>
    </row>
    <row r="8" ht="12.75">
      <c r="B8" s="5" t="s">
        <v>28</v>
      </c>
    </row>
    <row r="9" ht="12.75">
      <c r="B9" s="5"/>
    </row>
    <row r="10" ht="12.75">
      <c r="E10" s="7" t="s">
        <v>151</v>
      </c>
    </row>
    <row r="11" spans="3:12" ht="12.75">
      <c r="C11" s="7" t="s">
        <v>144</v>
      </c>
      <c r="D11" s="7"/>
      <c r="E11" s="7" t="s">
        <v>152</v>
      </c>
      <c r="F11" s="7"/>
      <c r="G11" s="7" t="s">
        <v>30</v>
      </c>
      <c r="H11" s="7"/>
      <c r="I11" s="7" t="s">
        <v>146</v>
      </c>
      <c r="J11" s="7"/>
      <c r="K11" s="7" t="s">
        <v>147</v>
      </c>
      <c r="L11" s="7"/>
    </row>
    <row r="12" spans="3:13" ht="12.75">
      <c r="C12" s="7" t="s">
        <v>145</v>
      </c>
      <c r="D12" s="7"/>
      <c r="E12" s="4" t="s">
        <v>83</v>
      </c>
      <c r="F12" s="7"/>
      <c r="G12" s="7" t="s">
        <v>83</v>
      </c>
      <c r="H12" s="7"/>
      <c r="I12" s="7" t="s">
        <v>63</v>
      </c>
      <c r="J12" s="7"/>
      <c r="K12" s="7" t="s">
        <v>70</v>
      </c>
      <c r="L12" s="7"/>
      <c r="M12" s="7" t="s">
        <v>21</v>
      </c>
    </row>
    <row r="13" spans="3:13" ht="12.75">
      <c r="C13" s="7" t="s">
        <v>93</v>
      </c>
      <c r="D13" s="7"/>
      <c r="E13" s="7" t="s">
        <v>93</v>
      </c>
      <c r="F13" s="7"/>
      <c r="G13" s="7" t="s">
        <v>93</v>
      </c>
      <c r="H13" s="7"/>
      <c r="I13" s="7" t="s">
        <v>93</v>
      </c>
      <c r="J13" s="7"/>
      <c r="K13" s="7" t="s">
        <v>93</v>
      </c>
      <c r="L13" s="7"/>
      <c r="M13" s="7" t="s">
        <v>93</v>
      </c>
    </row>
    <row r="14" ht="12.75">
      <c r="A14" s="1" t="s">
        <v>11</v>
      </c>
    </row>
    <row r="15" spans="1:13" ht="12.75">
      <c r="A15" s="1" t="s">
        <v>116</v>
      </c>
      <c r="C15" s="6">
        <v>44550</v>
      </c>
      <c r="E15" s="6">
        <v>3417</v>
      </c>
      <c r="G15" s="6">
        <v>962</v>
      </c>
      <c r="I15" s="6">
        <v>39</v>
      </c>
      <c r="K15" s="6">
        <v>27840</v>
      </c>
      <c r="M15" s="6">
        <f>SUM(C15:L15)</f>
        <v>76808</v>
      </c>
    </row>
    <row r="17" spans="1:13" ht="12.75">
      <c r="A17" s="1" t="s">
        <v>117</v>
      </c>
      <c r="G17" s="6">
        <v>-269</v>
      </c>
      <c r="K17" s="6">
        <v>-1407</v>
      </c>
      <c r="M17" s="6">
        <f>SUM(C17:K17)</f>
        <v>-1676</v>
      </c>
    </row>
    <row r="18" spans="3:13" ht="12.75">
      <c r="C18" s="9"/>
      <c r="E18" s="9"/>
      <c r="G18" s="9"/>
      <c r="I18" s="9"/>
      <c r="K18" s="9"/>
      <c r="M18" s="9"/>
    </row>
    <row r="19" spans="1:13" ht="12.75">
      <c r="A19" s="1" t="s">
        <v>118</v>
      </c>
      <c r="C19" s="6">
        <f>C15+C17</f>
        <v>44550</v>
      </c>
      <c r="E19" s="6">
        <f>E15+E17</f>
        <v>3417</v>
      </c>
      <c r="G19" s="6">
        <f>G15+G17</f>
        <v>693</v>
      </c>
      <c r="I19" s="6">
        <f>I15+I17</f>
        <v>39</v>
      </c>
      <c r="K19" s="6">
        <f>K15+K17</f>
        <v>26433</v>
      </c>
      <c r="M19" s="6">
        <f>M15+M17</f>
        <v>75132</v>
      </c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2.75">
      <c r="A21" s="1" t="s">
        <v>148</v>
      </c>
    </row>
    <row r="22" spans="1:13" ht="12.75">
      <c r="A22" s="1" t="s">
        <v>84</v>
      </c>
      <c r="C22" s="6">
        <v>486</v>
      </c>
      <c r="E22" s="6">
        <v>651</v>
      </c>
      <c r="I22" s="6">
        <v>79</v>
      </c>
      <c r="K22" s="6">
        <v>4772</v>
      </c>
      <c r="M22" s="6">
        <f>SUM(C22:L22)</f>
        <v>5988</v>
      </c>
    </row>
    <row r="24" spans="1:13" ht="13.5" thickBot="1">
      <c r="A24" s="1" t="s">
        <v>27</v>
      </c>
      <c r="C24" s="10">
        <f>SUM(C19:C23)</f>
        <v>45036</v>
      </c>
      <c r="E24" s="10">
        <f>SUM(E19:E23)</f>
        <v>4068</v>
      </c>
      <c r="G24" s="10">
        <f>SUM(G19:G23)</f>
        <v>693</v>
      </c>
      <c r="I24" s="10">
        <f>SUM(I19:I23)</f>
        <v>118</v>
      </c>
      <c r="K24" s="10">
        <f>SUM(K19:K23)</f>
        <v>31205</v>
      </c>
      <c r="M24" s="10">
        <f>SUM(M19:M23)</f>
        <v>81120</v>
      </c>
    </row>
    <row r="25" spans="3:13" ht="13.5" thickTop="1">
      <c r="C25" s="8"/>
      <c r="E25" s="8"/>
      <c r="G25" s="8"/>
      <c r="I25" s="8"/>
      <c r="K25" s="8"/>
      <c r="M25" s="8"/>
    </row>
    <row r="26" spans="3:13" ht="12.75">
      <c r="C26" s="8"/>
      <c r="E26" s="8"/>
      <c r="G26" s="8"/>
      <c r="I26" s="8"/>
      <c r="K26" s="8"/>
      <c r="M26" s="8"/>
    </row>
    <row r="28" spans="1:13" ht="12.75">
      <c r="A28" s="1" t="s">
        <v>73</v>
      </c>
      <c r="C28" s="6">
        <v>42000</v>
      </c>
      <c r="E28" s="6">
        <v>0</v>
      </c>
      <c r="G28" s="6">
        <v>962</v>
      </c>
      <c r="I28" s="6">
        <v>39</v>
      </c>
      <c r="K28" s="6">
        <v>23787</v>
      </c>
      <c r="M28" s="6">
        <f>SUM(C28:L28)</f>
        <v>66788</v>
      </c>
    </row>
    <row r="30" ht="12.75">
      <c r="A30" s="1" t="s">
        <v>148</v>
      </c>
    </row>
    <row r="31" spans="1:13" ht="12.75">
      <c r="A31" s="1" t="s">
        <v>84</v>
      </c>
      <c r="C31" s="6">
        <v>2550</v>
      </c>
      <c r="E31" s="6">
        <v>3417</v>
      </c>
      <c r="K31" s="6">
        <v>4053</v>
      </c>
      <c r="M31" s="6">
        <f>SUM(C31:L31)</f>
        <v>10020</v>
      </c>
    </row>
    <row r="33" spans="1:13" ht="13.5" thickBot="1">
      <c r="A33" s="1" t="s">
        <v>157</v>
      </c>
      <c r="C33" s="10">
        <f>C28+C31</f>
        <v>44550</v>
      </c>
      <c r="E33" s="10">
        <f>E28+E31</f>
        <v>3417</v>
      </c>
      <c r="G33" s="10">
        <f>G28+G31</f>
        <v>962</v>
      </c>
      <c r="I33" s="10">
        <f>I28+I31</f>
        <v>39</v>
      </c>
      <c r="K33" s="10">
        <f>K28+K31</f>
        <v>27840</v>
      </c>
      <c r="M33" s="10">
        <f>M28+M31</f>
        <v>76808</v>
      </c>
    </row>
    <row r="34" spans="3:13" ht="13.5" thickTop="1">
      <c r="C34" s="8"/>
      <c r="E34" s="8"/>
      <c r="G34" s="8"/>
      <c r="I34" s="8"/>
      <c r="K34" s="8"/>
      <c r="M34" s="8"/>
    </row>
    <row r="35" spans="3:13" ht="12.75">
      <c r="C35" s="8"/>
      <c r="E35" s="8"/>
      <c r="G35" s="8"/>
      <c r="I35" s="8"/>
      <c r="K35" s="8"/>
      <c r="M35" s="8"/>
    </row>
    <row r="37" ht="12.75">
      <c r="A37" s="1" t="s">
        <v>61</v>
      </c>
    </row>
    <row r="38" ht="12.75">
      <c r="A38" s="1" t="s">
        <v>126</v>
      </c>
    </row>
    <row r="208" ht="12" customHeight="1"/>
  </sheetData>
  <printOptions/>
  <pageMargins left="0.5" right="0.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5"/>
  <sheetViews>
    <sheetView workbookViewId="0" topLeftCell="A1">
      <selection activeCell="E15" sqref="E15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5.57421875" style="6" customWidth="1"/>
    <col min="7" max="7" width="9.2812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140</v>
      </c>
    </row>
    <row r="4" ht="12.75">
      <c r="D4" s="3" t="s">
        <v>141</v>
      </c>
    </row>
    <row r="5" ht="12.75">
      <c r="D5" s="3" t="s">
        <v>142</v>
      </c>
    </row>
    <row r="7" ht="12.75">
      <c r="C7" s="3" t="s">
        <v>143</v>
      </c>
    </row>
    <row r="8" ht="12.75">
      <c r="D8" s="3" t="s">
        <v>29</v>
      </c>
    </row>
    <row r="9" spans="4:7" ht="12.75">
      <c r="D9" s="3"/>
      <c r="G9" s="7" t="s">
        <v>94</v>
      </c>
    </row>
    <row r="10" spans="5:7" ht="12.75">
      <c r="E10" s="7" t="s">
        <v>46</v>
      </c>
      <c r="G10" s="7" t="s">
        <v>47</v>
      </c>
    </row>
    <row r="11" spans="5:7" ht="12.75">
      <c r="E11" s="7" t="s">
        <v>47</v>
      </c>
      <c r="G11" s="7" t="s">
        <v>114</v>
      </c>
    </row>
    <row r="12" spans="5:7" ht="12.75">
      <c r="E12" s="7" t="s">
        <v>48</v>
      </c>
      <c r="G12" s="7" t="s">
        <v>115</v>
      </c>
    </row>
    <row r="13" spans="5:7" ht="12.75">
      <c r="E13" s="7" t="str">
        <f>'KLSE-PL'!J15</f>
        <v>31.12.2003</v>
      </c>
      <c r="G13" s="7" t="str">
        <f>'KLSE-PL'!L15</f>
        <v>31.12.2002</v>
      </c>
    </row>
    <row r="14" spans="5:7" ht="12.75">
      <c r="E14" s="7" t="s">
        <v>95</v>
      </c>
      <c r="G14" s="7" t="s">
        <v>95</v>
      </c>
    </row>
    <row r="16" ht="12.75">
      <c r="A16" s="1" t="s">
        <v>31</v>
      </c>
    </row>
    <row r="17" spans="2:7" ht="12.75">
      <c r="B17" s="1" t="s">
        <v>119</v>
      </c>
      <c r="E17" s="6">
        <v>6743</v>
      </c>
      <c r="G17" s="6">
        <v>5698</v>
      </c>
    </row>
    <row r="18" ht="12.75">
      <c r="B18" s="1" t="s">
        <v>32</v>
      </c>
    </row>
    <row r="19" spans="3:7" ht="12.75">
      <c r="C19" s="1" t="s">
        <v>136</v>
      </c>
      <c r="E19" s="6">
        <v>-2421</v>
      </c>
      <c r="G19" s="6">
        <v>2318</v>
      </c>
    </row>
    <row r="20" spans="3:7" ht="12.75">
      <c r="C20" s="1" t="s">
        <v>137</v>
      </c>
      <c r="E20" s="9">
        <v>-944</v>
      </c>
      <c r="G20" s="9">
        <v>693</v>
      </c>
    </row>
    <row r="21" spans="5:7" ht="12.75">
      <c r="E21" s="8"/>
      <c r="G21" s="8"/>
    </row>
    <row r="22" spans="2:7" ht="12.75">
      <c r="B22" s="1" t="s">
        <v>120</v>
      </c>
      <c r="E22" s="6">
        <f>SUM(E16:E21)</f>
        <v>3378</v>
      </c>
      <c r="G22" s="6">
        <f>SUM(G16:G21)</f>
        <v>8709</v>
      </c>
    </row>
    <row r="24" spans="3:7" ht="12.75">
      <c r="C24" s="1" t="s">
        <v>138</v>
      </c>
      <c r="E24" s="6">
        <v>-30047</v>
      </c>
      <c r="G24" s="6">
        <v>-43901</v>
      </c>
    </row>
    <row r="25" spans="3:7" ht="12.75">
      <c r="C25" s="1" t="s">
        <v>139</v>
      </c>
      <c r="E25" s="9">
        <v>-39919</v>
      </c>
      <c r="G25" s="9">
        <v>54611</v>
      </c>
    </row>
    <row r="26" spans="5:7" ht="12.75">
      <c r="E26" s="8"/>
      <c r="G26" s="8"/>
    </row>
    <row r="27" spans="2:7" ht="12.75">
      <c r="B27" s="1" t="s">
        <v>97</v>
      </c>
      <c r="E27" s="6">
        <f>SUM(E22:E26)</f>
        <v>-66588</v>
      </c>
      <c r="G27" s="6">
        <f>SUM(G22:G26)</f>
        <v>19419</v>
      </c>
    </row>
    <row r="29" spans="3:7" ht="12.75">
      <c r="C29" s="1" t="s">
        <v>133</v>
      </c>
      <c r="E29" s="6">
        <v>-2300</v>
      </c>
      <c r="G29" s="6">
        <v>-754</v>
      </c>
    </row>
    <row r="30" spans="3:7" ht="12.75">
      <c r="C30" s="1" t="s">
        <v>132</v>
      </c>
      <c r="E30" s="6">
        <v>3218</v>
      </c>
      <c r="G30" s="6">
        <v>82</v>
      </c>
    </row>
    <row r="31" spans="3:7" ht="12.75">
      <c r="C31" s="1" t="s">
        <v>33</v>
      </c>
      <c r="E31" s="6">
        <v>-3256</v>
      </c>
      <c r="G31" s="6">
        <v>-4333</v>
      </c>
    </row>
    <row r="33" spans="1:7" ht="12.75">
      <c r="A33" s="1" t="s">
        <v>98</v>
      </c>
      <c r="E33" s="14">
        <f>SUM(E27:E32)</f>
        <v>-68926</v>
      </c>
      <c r="G33" s="14">
        <f>SUM(G27:G32)</f>
        <v>14414</v>
      </c>
    </row>
    <row r="35" ht="12.75">
      <c r="A35" s="1" t="s">
        <v>34</v>
      </c>
    </row>
    <row r="36" spans="2:7" ht="12.75">
      <c r="B36" s="1" t="s">
        <v>123</v>
      </c>
      <c r="E36" s="6">
        <v>0</v>
      </c>
      <c r="G36" s="6">
        <v>-2235</v>
      </c>
    </row>
    <row r="37" spans="2:7" ht="12.75">
      <c r="B37" s="1" t="s">
        <v>124</v>
      </c>
      <c r="E37" s="6">
        <v>0</v>
      </c>
      <c r="G37" s="6">
        <v>2268</v>
      </c>
    </row>
    <row r="38" spans="2:9" ht="12.75">
      <c r="B38" s="1" t="s">
        <v>12</v>
      </c>
      <c r="E38" s="6">
        <v>-3507</v>
      </c>
      <c r="G38" s="6">
        <v>-3925</v>
      </c>
      <c r="I38" s="17"/>
    </row>
    <row r="39" spans="2:7" ht="12.75">
      <c r="B39" s="1" t="s">
        <v>13</v>
      </c>
      <c r="E39" s="6">
        <v>-15</v>
      </c>
      <c r="G39" s="6">
        <v>137</v>
      </c>
    </row>
    <row r="40" spans="2:7" ht="12.75">
      <c r="B40" s="1" t="s">
        <v>40</v>
      </c>
      <c r="E40" s="6">
        <v>36</v>
      </c>
      <c r="G40" s="6">
        <v>50</v>
      </c>
    </row>
    <row r="42" spans="1:7" ht="12.75">
      <c r="A42" s="1" t="s">
        <v>36</v>
      </c>
      <c r="E42" s="14">
        <f>SUM(E35:E41)</f>
        <v>-3486</v>
      </c>
      <c r="G42" s="14">
        <f>SUM(G35:G41)</f>
        <v>-3705</v>
      </c>
    </row>
    <row r="44" ht="12.75">
      <c r="A44" s="1" t="s">
        <v>37</v>
      </c>
    </row>
    <row r="45" spans="2:7" ht="12.75">
      <c r="B45" s="1" t="s">
        <v>135</v>
      </c>
      <c r="E45" s="6">
        <v>1137</v>
      </c>
      <c r="G45" s="6">
        <v>5967</v>
      </c>
    </row>
    <row r="46" spans="2:7" ht="12.75">
      <c r="B46" s="1" t="s">
        <v>122</v>
      </c>
      <c r="E46" s="6">
        <v>-9274</v>
      </c>
      <c r="G46" s="6">
        <v>-8158</v>
      </c>
    </row>
    <row r="47" spans="2:7" ht="12.75">
      <c r="B47" s="1" t="s">
        <v>101</v>
      </c>
      <c r="E47" s="6">
        <v>0</v>
      </c>
      <c r="G47" s="6">
        <v>-6750</v>
      </c>
    </row>
    <row r="48" spans="2:7" ht="12.75">
      <c r="B48" s="1" t="s">
        <v>22</v>
      </c>
      <c r="E48" s="6">
        <v>-349</v>
      </c>
      <c r="G48" s="6">
        <v>-404</v>
      </c>
    </row>
    <row r="49" ht="12.75">
      <c r="B49" s="1" t="s">
        <v>121</v>
      </c>
    </row>
    <row r="50" spans="3:7" ht="12.75">
      <c r="C50" s="1" t="s">
        <v>100</v>
      </c>
      <c r="E50" s="6">
        <v>67492</v>
      </c>
      <c r="G50" s="6">
        <v>12344</v>
      </c>
    </row>
    <row r="52" spans="1:7" ht="12.75">
      <c r="A52" s="1" t="s">
        <v>85</v>
      </c>
      <c r="E52" s="14">
        <f>SUM(E44:E51)</f>
        <v>59006</v>
      </c>
      <c r="G52" s="14">
        <f>SUM(G44:G51)</f>
        <v>2999</v>
      </c>
    </row>
    <row r="54" spans="1:7" ht="12.75">
      <c r="A54" s="1" t="s">
        <v>86</v>
      </c>
      <c r="E54" s="6">
        <f>E33+E42+E52</f>
        <v>-13406</v>
      </c>
      <c r="G54" s="6">
        <f>G33+G42+G52</f>
        <v>13708</v>
      </c>
    </row>
    <row r="55" spans="1:7" ht="12.75">
      <c r="A55" s="1" t="s">
        <v>87</v>
      </c>
      <c r="E55" s="6">
        <f>G56</f>
        <v>13034</v>
      </c>
      <c r="G55" s="6">
        <v>-674</v>
      </c>
    </row>
    <row r="56" spans="1:7" ht="13.5" thickBot="1">
      <c r="A56" s="1" t="s">
        <v>99</v>
      </c>
      <c r="E56" s="10">
        <f>E54+E55</f>
        <v>-372</v>
      </c>
      <c r="G56" s="10">
        <f>G54+G55</f>
        <v>13034</v>
      </c>
    </row>
    <row r="57" spans="5:7" ht="13.5" thickTop="1">
      <c r="E57" s="8"/>
      <c r="G57" s="8"/>
    </row>
    <row r="58" spans="1:7" ht="12.75">
      <c r="A58" s="1" t="s">
        <v>8</v>
      </c>
      <c r="E58" s="8"/>
      <c r="G58" s="8"/>
    </row>
    <row r="59" spans="1:13" ht="12.75">
      <c r="A59" s="1" t="s">
        <v>125</v>
      </c>
      <c r="E59" s="8"/>
      <c r="G59" s="8"/>
      <c r="J59" s="1"/>
      <c r="K59" s="1"/>
      <c r="L59" s="1"/>
      <c r="M59" s="1"/>
    </row>
    <row r="60" spans="7:13" ht="12.75">
      <c r="G60" s="8"/>
      <c r="J60" s="1"/>
      <c r="K60" s="1"/>
      <c r="L60" s="1"/>
      <c r="M60" s="1"/>
    </row>
    <row r="61" spans="1:7" ht="12.75">
      <c r="A61" s="1" t="s">
        <v>18</v>
      </c>
      <c r="B61" s="1" t="s">
        <v>19</v>
      </c>
      <c r="G61" s="8"/>
    </row>
    <row r="62" spans="2:7" ht="12.75">
      <c r="B62" s="1" t="s">
        <v>38</v>
      </c>
      <c r="E62" s="6">
        <v>422</v>
      </c>
      <c r="G62" s="6">
        <v>1190</v>
      </c>
    </row>
    <row r="63" spans="2:7" ht="12.75">
      <c r="B63" s="1" t="s">
        <v>20</v>
      </c>
      <c r="E63" s="6">
        <v>0</v>
      </c>
      <c r="G63" s="6">
        <v>14055</v>
      </c>
    </row>
    <row r="64" spans="2:7" ht="12.75">
      <c r="B64" s="1" t="s">
        <v>39</v>
      </c>
      <c r="E64" s="6">
        <v>-794</v>
      </c>
      <c r="G64" s="6">
        <v>-2211</v>
      </c>
    </row>
    <row r="65" spans="5:7" ht="13.5" thickBot="1">
      <c r="E65" s="10">
        <f>SUM(E62:E64)</f>
        <v>-372</v>
      </c>
      <c r="G65" s="10">
        <f>SUM(G62:G64)</f>
        <v>13034</v>
      </c>
    </row>
    <row r="66" ht="13.5" thickTop="1"/>
  </sheetData>
  <sheetProtection/>
  <printOptions/>
  <pageMargins left="0.75" right="0.5" top="0.25" bottom="0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2004-02-19T02:23:14Z</cp:lastPrinted>
  <dcterms:created xsi:type="dcterms:W3CDTF">1997-08-18T07:33:50Z</dcterms:created>
  <dcterms:modified xsi:type="dcterms:W3CDTF">2004-02-25T09:23:28Z</dcterms:modified>
  <cp:category/>
  <cp:version/>
  <cp:contentType/>
  <cp:contentStatus/>
</cp:coreProperties>
</file>